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8. 12월정기\12. 기출공지\112_엑셀\"/>
    </mc:Choice>
  </mc:AlternateContent>
  <xr:revisionPtr revIDLastSave="0" documentId="13_ncr:1_{3F01F012-DDF0-4EDD-8343-2202969782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5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제조사">제1작업!$D$5:$D$12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13" i="1"/>
  <c r="J5" i="1"/>
  <c r="J6" i="1"/>
  <c r="J7" i="1"/>
  <c r="J8" i="1"/>
  <c r="J9" i="1"/>
  <c r="J10" i="1"/>
  <c r="J11" i="1"/>
  <c r="J12" i="1"/>
  <c r="I5" i="1"/>
  <c r="I6" i="1"/>
  <c r="I7" i="1"/>
  <c r="I8" i="1"/>
  <c r="I9" i="1"/>
  <c r="I10" i="1"/>
  <c r="I11" i="1"/>
  <c r="I12" i="1"/>
  <c r="J14" i="1"/>
  <c r="E13" i="1"/>
</calcChain>
</file>

<file path=xl/sharedStrings.xml><?xml version="1.0" encoding="utf-8"?>
<sst xmlns="http://schemas.openxmlformats.org/spreadsheetml/2006/main" count="108" uniqueCount="43">
  <si>
    <t>총합계</t>
  </si>
  <si>
    <t>***</t>
  </si>
  <si>
    <t xml:space="preserve">    </t>
    <phoneticPr fontId="2" type="noConversion"/>
  </si>
  <si>
    <t>제품코드</t>
  </si>
  <si>
    <t>제품명</t>
  </si>
  <si>
    <t>제조사</t>
  </si>
  <si>
    <t>가격</t>
  </si>
  <si>
    <t>판매수량
(단위:EA)</t>
  </si>
  <si>
    <t>재고수량
(단위:EA)</t>
  </si>
  <si>
    <t>판매순위</t>
  </si>
  <si>
    <t>출시연도</t>
  </si>
  <si>
    <t>비오팜</t>
  </si>
  <si>
    <t>한솔바이오</t>
  </si>
  <si>
    <t>팜스빌</t>
  </si>
  <si>
    <t>최고 가격</t>
  </si>
  <si>
    <t>출시일</t>
    <phoneticPr fontId="2" type="noConversion"/>
  </si>
  <si>
    <t>A-2344</t>
    <phoneticPr fontId="2" type="noConversion"/>
  </si>
  <si>
    <t>M-2012</t>
    <phoneticPr fontId="2" type="noConversion"/>
  </si>
  <si>
    <t>D-2633</t>
    <phoneticPr fontId="2" type="noConversion"/>
  </si>
  <si>
    <t>S-2609</t>
    <phoneticPr fontId="2" type="noConversion"/>
  </si>
  <si>
    <t>E-2017</t>
    <phoneticPr fontId="2" type="noConversion"/>
  </si>
  <si>
    <t>D-2189</t>
    <phoneticPr fontId="2" type="noConversion"/>
  </si>
  <si>
    <t>F-2212</t>
    <phoneticPr fontId="2" type="noConversion"/>
  </si>
  <si>
    <t>K-2851</t>
    <phoneticPr fontId="2" type="noConversion"/>
  </si>
  <si>
    <t>히알루론산</t>
  </si>
  <si>
    <t>히알루론산</t>
    <phoneticPr fontId="2" type="noConversion"/>
  </si>
  <si>
    <t>밀크씨슬</t>
    <phoneticPr fontId="2" type="noConversion"/>
  </si>
  <si>
    <t>루테인 캡슐</t>
    <phoneticPr fontId="2" type="noConversion"/>
  </si>
  <si>
    <t>고함량 비타민</t>
    <phoneticPr fontId="2" type="noConversion"/>
  </si>
  <si>
    <t>해조 칼슘</t>
    <phoneticPr fontId="2" type="noConversion"/>
  </si>
  <si>
    <t>피쉬 오일 캡슐</t>
    <phoneticPr fontId="2" type="noConversion"/>
  </si>
  <si>
    <t>가르시니아 젤리</t>
    <phoneticPr fontId="2" type="noConversion"/>
  </si>
  <si>
    <t>저분자 콜라겐</t>
    <phoneticPr fontId="2" type="noConversion"/>
  </si>
  <si>
    <t>팜스빌</t>
    <phoneticPr fontId="2" type="noConversion"/>
  </si>
  <si>
    <t>비오팜 제품 판매수량(단위:EA) 합계</t>
    <phoneticPr fontId="2" type="noConversion"/>
  </si>
  <si>
    <t>팜스빌 제품 개수</t>
    <phoneticPr fontId="2" type="noConversion"/>
  </si>
  <si>
    <t>한솔바이오</t>
    <phoneticPr fontId="2" type="noConversion"/>
  </si>
  <si>
    <t>&lt;=4000</t>
    <phoneticPr fontId="2" type="noConversion"/>
  </si>
  <si>
    <t>개수 : 제품명</t>
  </si>
  <si>
    <t>평균 : 판매수량(단위:EA)</t>
  </si>
  <si>
    <t>30001-45000</t>
  </si>
  <si>
    <t>45001-60000</t>
  </si>
  <si>
    <t>60001-75000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</si>
</sst>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7" formatCode="#,##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" fillId="0" borderId="3" xfId="1" applyFont="1" applyBorder="1" applyAlignment="1">
      <alignment horizontal="right" vertical="center" wrapText="1"/>
    </xf>
    <xf numFmtId="41" fontId="3" fillId="0" borderId="1" xfId="1" applyFont="1" applyBorder="1" applyAlignment="1">
      <alignment horizontal="right" vertical="center" wrapText="1"/>
    </xf>
    <xf numFmtId="41" fontId="3" fillId="0" borderId="10" xfId="1" applyFont="1" applyBorder="1" applyAlignment="1">
      <alignment horizontal="right" vertical="center" wrapText="1"/>
    </xf>
    <xf numFmtId="41" fontId="3" fillId="0" borderId="3" xfId="1" quotePrefix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1" xfId="1" applyFont="1" applyFill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41" fontId="3" fillId="0" borderId="16" xfId="1" applyFont="1" applyFill="1" applyBorder="1" applyAlignment="1">
      <alignment horizontal="right" vertical="center" wrapText="1"/>
    </xf>
    <xf numFmtId="41" fontId="3" fillId="0" borderId="10" xfId="1" applyFont="1" applyBorder="1" applyAlignment="1">
      <alignment horizontal="right" vertical="center"/>
    </xf>
    <xf numFmtId="41" fontId="3" fillId="0" borderId="4" xfId="1" applyFont="1" applyBorder="1" applyAlignment="1">
      <alignment horizontal="right" vertical="center"/>
    </xf>
    <xf numFmtId="41" fontId="3" fillId="0" borderId="30" xfId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 wrapText="1"/>
    </xf>
    <xf numFmtId="177" fontId="3" fillId="0" borderId="1" xfId="1" applyNumberFormat="1" applyFont="1" applyBorder="1" applyAlignment="1">
      <alignment horizontal="right" vertical="center" wrapText="1"/>
    </xf>
    <xf numFmtId="177" fontId="3" fillId="0" borderId="10" xfId="1" applyNumberFormat="1" applyFont="1" applyBorder="1" applyAlignment="1">
      <alignment horizontal="right" vertical="center" wrapText="1"/>
    </xf>
    <xf numFmtId="41" fontId="3" fillId="0" borderId="20" xfId="1" applyFont="1" applyFill="1" applyBorder="1" applyAlignment="1">
      <alignment horizontal="right" vertical="center" wrapText="1"/>
    </xf>
    <xf numFmtId="41" fontId="3" fillId="0" borderId="25" xfId="1" applyFont="1" applyFill="1" applyBorder="1" applyAlignment="1">
      <alignment horizontal="right" vertical="center" wrapText="1"/>
    </xf>
    <xf numFmtId="177" fontId="0" fillId="0" borderId="0" xfId="0" applyNumberFormat="1" applyAlignment="1">
      <alignment horizontal="left" vertical="center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비오팜 및 팜스빌 제품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가격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(제1작업!$C$5,제1작업!$C$7:$C$11)</c:f>
              <c:strCache>
                <c:ptCount val="6"/>
                <c:pt idx="0">
                  <c:v>히알루론산</c:v>
                </c:pt>
                <c:pt idx="1">
                  <c:v>저분자 콜라겐</c:v>
                </c:pt>
                <c:pt idx="2">
                  <c:v>루테인 캡슐</c:v>
                </c:pt>
                <c:pt idx="3">
                  <c:v>고함량 비타민</c:v>
                </c:pt>
                <c:pt idx="4">
                  <c:v>해조 칼슘</c:v>
                </c:pt>
                <c:pt idx="5">
                  <c:v>피쉬 오일 캡슐</c:v>
                </c:pt>
              </c:strCache>
            </c:strRef>
          </c:cat>
          <c:val>
            <c:numRef>
              <c:f>(제1작업!$F$5,제1작업!$F$7:$F$11)</c:f>
              <c:numCache>
                <c:formatCode>#,##0"원"</c:formatCode>
                <c:ptCount val="6"/>
                <c:pt idx="0">
                  <c:v>65800</c:v>
                </c:pt>
                <c:pt idx="1">
                  <c:v>48000</c:v>
                </c:pt>
                <c:pt idx="2">
                  <c:v>51500</c:v>
                </c:pt>
                <c:pt idx="3">
                  <c:v>48000</c:v>
                </c:pt>
                <c:pt idx="4">
                  <c:v>71000</c:v>
                </c:pt>
                <c:pt idx="5">
                  <c:v>43000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BD-47AC-BBD3-AE874CECD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9388736"/>
        <c:axId val="139400384"/>
      </c:barChart>
      <c:lineChart>
        <c:grouping val="standard"/>
        <c:varyColors val="0"/>
        <c:ser>
          <c:idx val="1"/>
          <c:order val="1"/>
          <c:tx>
            <c:v>판매수량(단위:EA)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4BD-47AC-BBD3-AE874CECD9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(제1작업!$C$5,제1작업!$C$7:$C$11)</c:f>
              <c:strCache>
                <c:ptCount val="6"/>
                <c:pt idx="0">
                  <c:v>히알루론산</c:v>
                </c:pt>
                <c:pt idx="1">
                  <c:v>저분자 콜라겐</c:v>
                </c:pt>
                <c:pt idx="2">
                  <c:v>루테인 캡슐</c:v>
                </c:pt>
                <c:pt idx="3">
                  <c:v>고함량 비타민</c:v>
                </c:pt>
                <c:pt idx="4">
                  <c:v>해조 칼슘</c:v>
                </c:pt>
                <c:pt idx="5">
                  <c:v>피쉬 오일 캡슐</c:v>
                </c:pt>
              </c:strCache>
            </c:strRef>
          </c:cat>
          <c:val>
            <c:numRef>
              <c:f>(제1작업!$G$5,제1작업!$G$7:$G$11)</c:f>
              <c:numCache>
                <c:formatCode>_(* #,##0_);_(* \(#,##0\);_(* "-"_);_(@_)</c:formatCode>
                <c:ptCount val="6"/>
                <c:pt idx="0">
                  <c:v>4560</c:v>
                </c:pt>
                <c:pt idx="1">
                  <c:v>3150</c:v>
                </c:pt>
                <c:pt idx="2">
                  <c:v>4650</c:v>
                </c:pt>
                <c:pt idx="3">
                  <c:v>4716</c:v>
                </c:pt>
                <c:pt idx="4">
                  <c:v>2890</c:v>
                </c:pt>
                <c:pt idx="5">
                  <c:v>5780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D-47AC-BBD3-AE874CECD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55232"/>
        <c:axId val="149044416"/>
      </c:lineChart>
      <c:catAx>
        <c:axId val="13938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9400384"/>
        <c:crosses val="autoZero"/>
        <c:auto val="1"/>
        <c:lblAlgn val="ctr"/>
        <c:lblOffset val="100"/>
        <c:noMultiLvlLbl val="0"/>
      </c:catAx>
      <c:valAx>
        <c:axId val="13940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9388736"/>
        <c:crosses val="autoZero"/>
        <c:crossBetween val="between"/>
      </c:valAx>
      <c:valAx>
        <c:axId val="149044416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49055232"/>
        <c:crosses val="max"/>
        <c:crossBetween val="between"/>
        <c:majorUnit val="1500"/>
      </c:valAx>
      <c:catAx>
        <c:axId val="149055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904441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F0B98CB-01A4-419F-B0B3-802525A3CD86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115253</xdr:rowOff>
    </xdr:from>
    <xdr:to>
      <xdr:col>6</xdr:col>
      <xdr:colOff>361951</xdr:colOff>
      <xdr:row>2</xdr:row>
      <xdr:rowOff>162878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1921" y="115253"/>
          <a:ext cx="4911090" cy="61150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건강보조식품 판매 현황</a:t>
          </a:r>
        </a:p>
      </xdr:txBody>
    </xdr:sp>
    <xdr:clientData/>
  </xdr:twoCellAnchor>
  <xdr:twoCellAnchor>
    <xdr:from>
      <xdr:col>7</xdr:col>
      <xdr:colOff>0</xdr:colOff>
      <xdr:row>0</xdr:row>
      <xdr:rowOff>99060</xdr:rowOff>
    </xdr:from>
    <xdr:to>
      <xdr:col>10</xdr:col>
      <xdr:colOff>0</xdr:colOff>
      <xdr:row>2</xdr:row>
      <xdr:rowOff>179070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2F31AA6-C6A7-40E5-9373-2E24098BA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3540" y="99060"/>
          <a:ext cx="2423160" cy="643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3C551EC-AE3B-4477-B9CD-CB32057DCE8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0.76909</cdr:x>
      <cdr:y>0.11371</cdr:y>
    </cdr:from>
    <cdr:to>
      <cdr:x>0.90763</cdr:x>
      <cdr:y>0.21356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95FFED8B-AB1A-4A0C-AFFB-20F858D40E4C}"/>
            </a:ext>
          </a:extLst>
        </cdr:cNvPr>
        <cdr:cNvSpPr/>
      </cdr:nvSpPr>
      <cdr:spPr>
        <a:xfrm xmlns:a="http://schemas.openxmlformats.org/drawingml/2006/main">
          <a:off x="7147034" y="690180"/>
          <a:ext cx="1287518" cy="606096"/>
        </a:xfrm>
        <a:prstGeom xmlns:a="http://schemas.openxmlformats.org/drawingml/2006/main" prst="wedgeRoundRectCallout">
          <a:avLst>
            <a:gd name="adj1" fmla="val 24257"/>
            <a:gd name="adj2" fmla="val 88831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판매수량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964.225131712963" createdVersion="7" refreshedVersion="7" minRefreshableVersion="3" recordCount="8" xr:uid="{EE008190-3015-49F5-A5B1-353EFE93FB58}">
  <cacheSource type="worksheet">
    <worksheetSource ref="B4:H12" sheet="제1작업"/>
  </cacheSource>
  <cacheFields count="7">
    <cacheField name="제품코드" numFmtId="0">
      <sharedItems/>
    </cacheField>
    <cacheField name="제품명" numFmtId="0">
      <sharedItems/>
    </cacheField>
    <cacheField name="제조사" numFmtId="14">
      <sharedItems count="3">
        <s v="비오팜"/>
        <s v="한솔바이오"/>
        <s v="팜스빌"/>
      </sharedItems>
    </cacheField>
    <cacheField name="출시일" numFmtId="14">
      <sharedItems containsSemiMixedTypes="0" containsNonDate="0" containsDate="1" containsString="0" minDate="2001-04-30T00:00:00" maxDate="2012-06-21T00:00:00"/>
    </cacheField>
    <cacheField name="가격" numFmtId="177">
      <sharedItems containsSemiMixedTypes="0" containsString="0" containsNumber="1" containsInteger="1" minValue="43000" maxValue="71000" count="7">
        <n v="65800"/>
        <n v="59000"/>
        <n v="48000"/>
        <n v="51500"/>
        <n v="71000"/>
        <n v="43000"/>
        <n v="49000"/>
      </sharedItems>
      <fieldGroup base="4">
        <rangePr autoStart="0" startNum="30001" endNum="71000" groupInterval="15000"/>
        <groupItems count="5">
          <s v="&lt;30001"/>
          <s v="30001-45000"/>
          <s v="45001-60000"/>
          <s v="60001-75000"/>
          <s v="&gt;75001"/>
        </groupItems>
      </fieldGroup>
    </cacheField>
    <cacheField name="판매수량_x000a_(단위:EA)" numFmtId="41">
      <sharedItems containsSemiMixedTypes="0" containsString="0" containsNumber="1" containsInteger="1" minValue="2890" maxValue="6500"/>
    </cacheField>
    <cacheField name="재고수량_x000a_(단위:EA)" numFmtId="41">
      <sharedItems containsSemiMixedTypes="0" containsString="0" containsNumber="1" containsInteger="1" minValue="218" maxValue="23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A-2344"/>
    <s v="히알루론산"/>
    <x v="0"/>
    <d v="2004-05-04T00:00:00"/>
    <x v="0"/>
    <n v="4560"/>
    <n v="894"/>
  </r>
  <r>
    <s v="M-2012"/>
    <s v="밀크씨슬"/>
    <x v="1"/>
    <d v="2010-06-07T00:00:00"/>
    <x v="1"/>
    <n v="6121"/>
    <n v="521"/>
  </r>
  <r>
    <s v="D-2633"/>
    <s v="저분자 콜라겐"/>
    <x v="0"/>
    <d v="2003-12-15T00:00:00"/>
    <x v="2"/>
    <n v="3150"/>
    <n v="1865"/>
  </r>
  <r>
    <s v="S-2609"/>
    <s v="루테인 캡슐"/>
    <x v="2"/>
    <d v="2009-10-24T00:00:00"/>
    <x v="3"/>
    <n v="4650"/>
    <n v="1250"/>
  </r>
  <r>
    <s v="E-2017"/>
    <s v="고함량 비타민"/>
    <x v="0"/>
    <d v="2003-02-21T00:00:00"/>
    <x v="2"/>
    <n v="4716"/>
    <n v="925"/>
  </r>
  <r>
    <s v="D-2189"/>
    <s v="해조 칼슘"/>
    <x v="2"/>
    <d v="2009-08-17T00:00:00"/>
    <x v="4"/>
    <n v="2890"/>
    <n v="2323"/>
  </r>
  <r>
    <s v="F-2212"/>
    <s v="피쉬 오일 캡슐"/>
    <x v="2"/>
    <d v="2012-06-20T00:00:00"/>
    <x v="5"/>
    <n v="5780"/>
    <n v="218"/>
  </r>
  <r>
    <s v="K-2851"/>
    <s v="가르시니아 젤리"/>
    <x v="1"/>
    <d v="2001-04-30T00:00:00"/>
    <x v="6"/>
    <n v="6500"/>
    <n v="3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89631B-E518-4A5E-9A65-87FC029C801C}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가격" colHeaderCaption="제조사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2"/>
        <item x="0"/>
        <item t="default"/>
      </items>
    </pivotField>
    <pivotField numFmtId="14" showAll="0"/>
    <pivotField axis="axisRow" numFmtId="177" showAll="0">
      <items count="6">
        <item x="0"/>
        <item x="1"/>
        <item x="2"/>
        <item x="3"/>
        <item x="4"/>
        <item t="default"/>
      </items>
    </pivotField>
    <pivotField dataField="1" numFmtId="41" showAll="0"/>
    <pivotField numFmtId="41" showAll="0"/>
  </pivotFields>
  <rowFields count="1">
    <field x="4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제품명" fld="1" subtotal="count" baseField="0" baseItem="0"/>
    <dataField name="평균 : 판매수량(단위:EA)" fld="5" subtotal="average" baseField="4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6BD410-1907-434C-A900-AECE456CDA76}" name="표1" displayName="표1" ref="B18:E22" totalsRowShown="0" tableBorderDxfId="8">
  <autoFilter ref="B18:E22" xr:uid="{AD6BD410-1907-434C-A900-AECE456CDA76}"/>
  <tableColumns count="4">
    <tableColumn id="1" xr3:uid="{9FA19044-5E0A-48F3-AA89-BE9EF434EE39}" name="제품코드" dataDxfId="7"/>
    <tableColumn id="2" xr3:uid="{40191F84-9243-4D85-BF1C-B6165377881D}" name="제품명" dataDxfId="6"/>
    <tableColumn id="3" xr3:uid="{F53DF47C-EF08-4433-91C1-FD88A7AAA2A7}" name="판매수량_x000a_(단위:EA)" dataDxfId="5" dataCellStyle="쉼표 [0]"/>
    <tableColumn id="4" xr3:uid="{38B8BE49-6036-4DB8-8B05-1FEADDB5B44A}" name="재고수량_x000a_(단위:EA)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0"/>
  <sheetViews>
    <sheetView showGridLines="0" tabSelected="1" zoomScaleNormal="100" workbookViewId="0">
      <selection activeCell="D26" sqref="D26"/>
    </sheetView>
  </sheetViews>
  <sheetFormatPr defaultColWidth="9" defaultRowHeight="13.5" x14ac:dyDescent="0.3"/>
  <cols>
    <col min="1" max="1" width="1.625" style="1" customWidth="1"/>
    <col min="2" max="2" width="9.25" style="1" customWidth="1"/>
    <col min="3" max="3" width="14.75" style="1" customWidth="1"/>
    <col min="4" max="4" width="12.75" style="1" customWidth="1"/>
    <col min="5" max="5" width="14" style="1" customWidth="1"/>
    <col min="6" max="8" width="10.875" style="1" customWidth="1"/>
    <col min="9" max="10" width="11.2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6" t="s">
        <v>3</v>
      </c>
      <c r="C4" s="7" t="s">
        <v>4</v>
      </c>
      <c r="D4" s="7" t="s">
        <v>5</v>
      </c>
      <c r="E4" s="7" t="s">
        <v>15</v>
      </c>
      <c r="F4" s="8" t="s">
        <v>6</v>
      </c>
      <c r="G4" s="8" t="s">
        <v>7</v>
      </c>
      <c r="H4" s="8" t="s">
        <v>8</v>
      </c>
      <c r="I4" s="7" t="s">
        <v>9</v>
      </c>
      <c r="J4" s="19" t="s">
        <v>10</v>
      </c>
    </row>
    <row r="5" spans="2:10" ht="19.5" customHeight="1" x14ac:dyDescent="0.3">
      <c r="B5" s="9" t="s">
        <v>16</v>
      </c>
      <c r="C5" s="20" t="s">
        <v>25</v>
      </c>
      <c r="D5" s="21" t="s">
        <v>11</v>
      </c>
      <c r="E5" s="21">
        <v>38111</v>
      </c>
      <c r="F5" s="44">
        <v>65800</v>
      </c>
      <c r="G5" s="26">
        <v>4560</v>
      </c>
      <c r="H5" s="26">
        <v>894</v>
      </c>
      <c r="I5" s="22" t="str">
        <f t="shared" ref="I5:I12" si="0">IF(_xlfn.RANK.EQ(G5,$G$5:$G$12)&lt;=3,_xlfn.RANK.EQ(G5,$G$5:$G$12),"")</f>
        <v/>
      </c>
      <c r="J5" s="23" t="str">
        <f t="shared" ref="J5:J12" si="1">YEAR(E5)&amp;"년"</f>
        <v>2004년</v>
      </c>
    </row>
    <row r="6" spans="2:10" ht="19.5" customHeight="1" x14ac:dyDescent="0.3">
      <c r="B6" s="2" t="s">
        <v>17</v>
      </c>
      <c r="C6" s="13" t="s">
        <v>26</v>
      </c>
      <c r="D6" s="14" t="s">
        <v>12</v>
      </c>
      <c r="E6" s="14">
        <v>40336</v>
      </c>
      <c r="F6" s="45">
        <v>59000</v>
      </c>
      <c r="G6" s="27">
        <v>6121</v>
      </c>
      <c r="H6" s="27">
        <v>521</v>
      </c>
      <c r="I6" s="18">
        <f t="shared" si="0"/>
        <v>2</v>
      </c>
      <c r="J6" s="17" t="str">
        <f t="shared" si="1"/>
        <v>2010년</v>
      </c>
    </row>
    <row r="7" spans="2:10" ht="19.5" customHeight="1" x14ac:dyDescent="0.3">
      <c r="B7" s="2" t="s">
        <v>18</v>
      </c>
      <c r="C7" s="13" t="s">
        <v>32</v>
      </c>
      <c r="D7" s="14" t="s">
        <v>11</v>
      </c>
      <c r="E7" s="14">
        <v>37970</v>
      </c>
      <c r="F7" s="45">
        <v>48000</v>
      </c>
      <c r="G7" s="27">
        <v>3150</v>
      </c>
      <c r="H7" s="27">
        <v>1865</v>
      </c>
      <c r="I7" s="18" t="str">
        <f t="shared" si="0"/>
        <v/>
      </c>
      <c r="J7" s="17" t="str">
        <f t="shared" si="1"/>
        <v>2003년</v>
      </c>
    </row>
    <row r="8" spans="2:10" ht="19.5" customHeight="1" x14ac:dyDescent="0.3">
      <c r="B8" s="2" t="s">
        <v>19</v>
      </c>
      <c r="C8" s="13" t="s">
        <v>27</v>
      </c>
      <c r="D8" s="14" t="s">
        <v>13</v>
      </c>
      <c r="E8" s="14">
        <v>40110</v>
      </c>
      <c r="F8" s="45">
        <v>51500</v>
      </c>
      <c r="G8" s="27">
        <v>4650</v>
      </c>
      <c r="H8" s="27">
        <v>1250</v>
      </c>
      <c r="I8" s="18" t="str">
        <f t="shared" si="0"/>
        <v/>
      </c>
      <c r="J8" s="17" t="str">
        <f t="shared" si="1"/>
        <v>2009년</v>
      </c>
    </row>
    <row r="9" spans="2:10" ht="19.5" customHeight="1" x14ac:dyDescent="0.3">
      <c r="B9" s="2" t="s">
        <v>20</v>
      </c>
      <c r="C9" s="13" t="s">
        <v>28</v>
      </c>
      <c r="D9" s="14" t="s">
        <v>11</v>
      </c>
      <c r="E9" s="14">
        <v>37673</v>
      </c>
      <c r="F9" s="45">
        <v>48000</v>
      </c>
      <c r="G9" s="27">
        <v>4716</v>
      </c>
      <c r="H9" s="27">
        <v>925</v>
      </c>
      <c r="I9" s="18" t="str">
        <f t="shared" si="0"/>
        <v/>
      </c>
      <c r="J9" s="17" t="str">
        <f t="shared" si="1"/>
        <v>2003년</v>
      </c>
    </row>
    <row r="10" spans="2:10" ht="19.5" customHeight="1" x14ac:dyDescent="0.3">
      <c r="B10" s="2" t="s">
        <v>21</v>
      </c>
      <c r="C10" s="13" t="s">
        <v>29</v>
      </c>
      <c r="D10" s="14" t="s">
        <v>13</v>
      </c>
      <c r="E10" s="14">
        <v>40042</v>
      </c>
      <c r="F10" s="45">
        <v>71000</v>
      </c>
      <c r="G10" s="27">
        <v>2890</v>
      </c>
      <c r="H10" s="27">
        <v>2323</v>
      </c>
      <c r="I10" s="18" t="str">
        <f t="shared" si="0"/>
        <v/>
      </c>
      <c r="J10" s="17" t="str">
        <f t="shared" si="1"/>
        <v>2009년</v>
      </c>
    </row>
    <row r="11" spans="2:10" ht="19.5" customHeight="1" x14ac:dyDescent="0.3">
      <c r="B11" s="2" t="s">
        <v>22</v>
      </c>
      <c r="C11" s="13" t="s">
        <v>30</v>
      </c>
      <c r="D11" s="14" t="s">
        <v>33</v>
      </c>
      <c r="E11" s="14">
        <v>41080</v>
      </c>
      <c r="F11" s="45">
        <v>43000</v>
      </c>
      <c r="G11" s="27">
        <v>5780</v>
      </c>
      <c r="H11" s="27">
        <v>218</v>
      </c>
      <c r="I11" s="18">
        <f t="shared" si="0"/>
        <v>3</v>
      </c>
      <c r="J11" s="17" t="str">
        <f t="shared" si="1"/>
        <v>2012년</v>
      </c>
    </row>
    <row r="12" spans="2:10" ht="19.5" customHeight="1" thickBot="1" x14ac:dyDescent="0.35">
      <c r="B12" s="10" t="s">
        <v>23</v>
      </c>
      <c r="C12" s="15" t="s">
        <v>31</v>
      </c>
      <c r="D12" s="16" t="s">
        <v>12</v>
      </c>
      <c r="E12" s="16">
        <v>37011</v>
      </c>
      <c r="F12" s="46">
        <v>49000</v>
      </c>
      <c r="G12" s="28">
        <v>6500</v>
      </c>
      <c r="H12" s="28">
        <v>384</v>
      </c>
      <c r="I12" s="11">
        <f t="shared" si="0"/>
        <v>1</v>
      </c>
      <c r="J12" s="24" t="str">
        <f t="shared" si="1"/>
        <v>2001년</v>
      </c>
    </row>
    <row r="13" spans="2:10" ht="19.5" customHeight="1" x14ac:dyDescent="0.3">
      <c r="B13" s="50" t="s">
        <v>14</v>
      </c>
      <c r="C13" s="51"/>
      <c r="D13" s="52"/>
      <c r="E13" s="29">
        <f>MAX(F5:F12)</f>
        <v>71000</v>
      </c>
      <c r="F13" s="53"/>
      <c r="G13" s="55" t="s">
        <v>34</v>
      </c>
      <c r="H13" s="51"/>
      <c r="I13" s="52"/>
      <c r="J13" s="42">
        <f>DSUM(B4:H12,G4,D4:D5)</f>
        <v>12426</v>
      </c>
    </row>
    <row r="14" spans="2:10" ht="19.5" customHeight="1" thickBot="1" x14ac:dyDescent="0.35">
      <c r="B14" s="56" t="s">
        <v>35</v>
      </c>
      <c r="C14" s="57"/>
      <c r="D14" s="58"/>
      <c r="E14" s="41">
        <f>COUNTIF(제조사,"팜스빌")</f>
        <v>3</v>
      </c>
      <c r="F14" s="54"/>
      <c r="G14" s="3" t="s">
        <v>4</v>
      </c>
      <c r="H14" s="4" t="s">
        <v>24</v>
      </c>
      <c r="I14" s="5" t="s">
        <v>6</v>
      </c>
      <c r="J14" s="43">
        <f>VLOOKUP(H14,C5:H12,4,0)</f>
        <v>65800</v>
      </c>
    </row>
    <row r="20" spans="7:7" x14ac:dyDescent="0.3">
      <c r="G20" s="1" t="s">
        <v>2</v>
      </c>
    </row>
  </sheetData>
  <mergeCells count="4">
    <mergeCell ref="G13:I13"/>
    <mergeCell ref="F13:F14"/>
    <mergeCell ref="B14:D14"/>
    <mergeCell ref="B13:D13"/>
  </mergeCells>
  <phoneticPr fontId="2" type="noConversion"/>
  <conditionalFormatting sqref="B5:J12">
    <cfRule type="expression" dxfId="1" priority="1">
      <formula>$H5&gt;=1000</formula>
    </cfRule>
  </conditionalFormatting>
  <dataValidations count="1">
    <dataValidation type="list" allowBlank="1" showInputMessage="1" showErrorMessage="1" sqref="H14" xr:uid="{00000000-0002-0000-0000-000000000000}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2"/>
  <sheetViews>
    <sheetView workbookViewId="0">
      <selection activeCell="K23" sqref="K23"/>
    </sheetView>
  </sheetViews>
  <sheetFormatPr defaultColWidth="9" defaultRowHeight="13.5" x14ac:dyDescent="0.3"/>
  <cols>
    <col min="1" max="1" width="1.625" style="1" customWidth="1"/>
    <col min="2" max="2" width="9.75" style="1" customWidth="1"/>
    <col min="3" max="3" width="14.75" style="1" customWidth="1"/>
    <col min="4" max="4" width="12.75" style="1" customWidth="1"/>
    <col min="5" max="5" width="14" style="1" customWidth="1"/>
    <col min="6" max="8" width="10.875" style="1" customWidth="1"/>
    <col min="9" max="16384" width="9" style="1"/>
  </cols>
  <sheetData>
    <row r="1" spans="2:8" ht="14.25" thickBot="1" x14ac:dyDescent="0.35"/>
    <row r="2" spans="2:8" ht="27.75" thickBot="1" x14ac:dyDescent="0.35">
      <c r="B2" s="6" t="s">
        <v>3</v>
      </c>
      <c r="C2" s="7" t="s">
        <v>4</v>
      </c>
      <c r="D2" s="7" t="s">
        <v>5</v>
      </c>
      <c r="E2" s="7" t="s">
        <v>15</v>
      </c>
      <c r="F2" s="8" t="s">
        <v>6</v>
      </c>
      <c r="G2" s="8" t="s">
        <v>7</v>
      </c>
      <c r="H2" s="8" t="s">
        <v>8</v>
      </c>
    </row>
    <row r="3" spans="2:8" x14ac:dyDescent="0.3">
      <c r="B3" s="9" t="s">
        <v>16</v>
      </c>
      <c r="C3" s="20" t="s">
        <v>25</v>
      </c>
      <c r="D3" s="21" t="s">
        <v>11</v>
      </c>
      <c r="E3" s="21">
        <v>38111</v>
      </c>
      <c r="F3" s="44">
        <v>65800</v>
      </c>
      <c r="G3" s="26">
        <v>4560</v>
      </c>
      <c r="H3" s="26">
        <v>894</v>
      </c>
    </row>
    <row r="4" spans="2:8" x14ac:dyDescent="0.3">
      <c r="B4" s="2" t="s">
        <v>17</v>
      </c>
      <c r="C4" s="13" t="s">
        <v>26</v>
      </c>
      <c r="D4" s="14" t="s">
        <v>12</v>
      </c>
      <c r="E4" s="14">
        <v>40336</v>
      </c>
      <c r="F4" s="45">
        <v>59000</v>
      </c>
      <c r="G4" s="27">
        <v>6121</v>
      </c>
      <c r="H4" s="27">
        <v>521</v>
      </c>
    </row>
    <row r="5" spans="2:8" x14ac:dyDescent="0.3">
      <c r="B5" s="2" t="s">
        <v>18</v>
      </c>
      <c r="C5" s="13" t="s">
        <v>32</v>
      </c>
      <c r="D5" s="14" t="s">
        <v>11</v>
      </c>
      <c r="E5" s="14">
        <v>37970</v>
      </c>
      <c r="F5" s="45">
        <v>48000</v>
      </c>
      <c r="G5" s="27">
        <v>3150</v>
      </c>
      <c r="H5" s="27">
        <v>1865</v>
      </c>
    </row>
    <row r="6" spans="2:8" x14ac:dyDescent="0.3">
      <c r="B6" s="2" t="s">
        <v>19</v>
      </c>
      <c r="C6" s="13" t="s">
        <v>27</v>
      </c>
      <c r="D6" s="14" t="s">
        <v>13</v>
      </c>
      <c r="E6" s="14">
        <v>40110</v>
      </c>
      <c r="F6" s="45">
        <v>51500</v>
      </c>
      <c r="G6" s="27">
        <v>4650</v>
      </c>
      <c r="H6" s="27">
        <v>1250</v>
      </c>
    </row>
    <row r="7" spans="2:8" x14ac:dyDescent="0.3">
      <c r="B7" s="2" t="s">
        <v>20</v>
      </c>
      <c r="C7" s="13" t="s">
        <v>28</v>
      </c>
      <c r="D7" s="14" t="s">
        <v>11</v>
      </c>
      <c r="E7" s="14">
        <v>37673</v>
      </c>
      <c r="F7" s="45">
        <v>48000</v>
      </c>
      <c r="G7" s="27">
        <v>4716</v>
      </c>
      <c r="H7" s="27">
        <v>925</v>
      </c>
    </row>
    <row r="8" spans="2:8" x14ac:dyDescent="0.3">
      <c r="B8" s="2" t="s">
        <v>21</v>
      </c>
      <c r="C8" s="13" t="s">
        <v>29</v>
      </c>
      <c r="D8" s="14" t="s">
        <v>13</v>
      </c>
      <c r="E8" s="14">
        <v>40042</v>
      </c>
      <c r="F8" s="45">
        <v>71000</v>
      </c>
      <c r="G8" s="27">
        <v>2890</v>
      </c>
      <c r="H8" s="27">
        <v>2323</v>
      </c>
    </row>
    <row r="9" spans="2:8" x14ac:dyDescent="0.3">
      <c r="B9" s="2" t="s">
        <v>22</v>
      </c>
      <c r="C9" s="13" t="s">
        <v>30</v>
      </c>
      <c r="D9" s="14" t="s">
        <v>33</v>
      </c>
      <c r="E9" s="14">
        <v>41080</v>
      </c>
      <c r="F9" s="45">
        <v>43000</v>
      </c>
      <c r="G9" s="27">
        <v>5780</v>
      </c>
      <c r="H9" s="27">
        <v>218</v>
      </c>
    </row>
    <row r="10" spans="2:8" ht="14.25" thickBot="1" x14ac:dyDescent="0.35">
      <c r="B10" s="10" t="s">
        <v>23</v>
      </c>
      <c r="C10" s="15" t="s">
        <v>31</v>
      </c>
      <c r="D10" s="16" t="s">
        <v>12</v>
      </c>
      <c r="E10" s="16">
        <v>37011</v>
      </c>
      <c r="F10" s="46">
        <v>49000</v>
      </c>
      <c r="G10" s="28">
        <v>6500</v>
      </c>
      <c r="H10" s="28">
        <v>384</v>
      </c>
    </row>
    <row r="13" spans="2:8" ht="14.25" thickBot="1" x14ac:dyDescent="0.35"/>
    <row r="14" spans="2:8" ht="27" x14ac:dyDescent="0.3">
      <c r="B14" s="7" t="s">
        <v>5</v>
      </c>
      <c r="C14" s="8" t="s">
        <v>7</v>
      </c>
    </row>
    <row r="15" spans="2:8" x14ac:dyDescent="0.3">
      <c r="B15" s="1" t="s">
        <v>36</v>
      </c>
    </row>
    <row r="16" spans="2:8" x14ac:dyDescent="0.3">
      <c r="C16" s="1" t="s">
        <v>37</v>
      </c>
    </row>
    <row r="18" spans="2:5" ht="27" x14ac:dyDescent="0.3">
      <c r="B18" s="34" t="s">
        <v>3</v>
      </c>
      <c r="C18" s="35" t="s">
        <v>4</v>
      </c>
      <c r="D18" s="36" t="s">
        <v>7</v>
      </c>
      <c r="E18" s="37" t="s">
        <v>8</v>
      </c>
    </row>
    <row r="19" spans="2:5" x14ac:dyDescent="0.3">
      <c r="B19" s="33" t="s">
        <v>17</v>
      </c>
      <c r="C19" s="13" t="s">
        <v>26</v>
      </c>
      <c r="D19" s="32">
        <v>6121</v>
      </c>
      <c r="E19" s="47">
        <v>521</v>
      </c>
    </row>
    <row r="20" spans="2:5" x14ac:dyDescent="0.3">
      <c r="B20" s="33" t="s">
        <v>18</v>
      </c>
      <c r="C20" s="13" t="s">
        <v>32</v>
      </c>
      <c r="D20" s="32">
        <v>3150</v>
      </c>
      <c r="E20" s="47">
        <v>1865</v>
      </c>
    </row>
    <row r="21" spans="2:5" x14ac:dyDescent="0.3">
      <c r="B21" s="33" t="s">
        <v>21</v>
      </c>
      <c r="C21" s="13" t="s">
        <v>29</v>
      </c>
      <c r="D21" s="32">
        <v>2890</v>
      </c>
      <c r="E21" s="47">
        <v>2323</v>
      </c>
    </row>
    <row r="22" spans="2:5" x14ac:dyDescent="0.3">
      <c r="B22" s="38" t="s">
        <v>23</v>
      </c>
      <c r="C22" s="39" t="s">
        <v>31</v>
      </c>
      <c r="D22" s="40">
        <v>6500</v>
      </c>
      <c r="E22" s="48">
        <v>384</v>
      </c>
    </row>
  </sheetData>
  <phoneticPr fontId="2" type="noConversion"/>
  <conditionalFormatting sqref="B3:H10">
    <cfRule type="expression" dxfId="0" priority="1">
      <formula>$H3&gt;=1000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19"/>
  <sheetViews>
    <sheetView workbookViewId="0">
      <selection activeCell="F18" sqref="F18"/>
    </sheetView>
  </sheetViews>
  <sheetFormatPr defaultColWidth="9" defaultRowHeight="13.5" x14ac:dyDescent="0.3"/>
  <cols>
    <col min="1" max="1" width="1.625" style="1" customWidth="1"/>
    <col min="2" max="3" width="12.25" style="1" bestFit="1" customWidth="1"/>
    <col min="4" max="4" width="22.5" style="1" bestFit="1" customWidth="1"/>
    <col min="5" max="5" width="12.25" style="1" bestFit="1" customWidth="1"/>
    <col min="6" max="6" width="22.5" style="1" bestFit="1" customWidth="1"/>
    <col min="7" max="7" width="12.25" style="1" bestFit="1" customWidth="1"/>
    <col min="8" max="8" width="22.5" style="1" bestFit="1" customWidth="1"/>
    <col min="9" max="9" width="16.875" style="1" bestFit="1" customWidth="1"/>
    <col min="10" max="10" width="27.12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31"/>
      <c r="C2" s="12" t="s">
        <v>5</v>
      </c>
      <c r="D2" s="31"/>
      <c r="E2" s="31"/>
      <c r="F2" s="31"/>
      <c r="G2" s="31"/>
      <c r="H2" s="31"/>
      <c r="I2"/>
      <c r="J2"/>
    </row>
    <row r="3" spans="2:10" ht="19.5" customHeight="1" x14ac:dyDescent="0.3">
      <c r="B3" s="31"/>
      <c r="C3" s="59" t="s">
        <v>12</v>
      </c>
      <c r="D3" s="60"/>
      <c r="E3" s="59" t="s">
        <v>13</v>
      </c>
      <c r="F3" s="60"/>
      <c r="G3" s="59" t="s">
        <v>11</v>
      </c>
      <c r="H3" s="60"/>
      <c r="I3"/>
      <c r="J3"/>
    </row>
    <row r="4" spans="2:10" ht="19.5" customHeight="1" x14ac:dyDescent="0.3">
      <c r="B4" s="12" t="s">
        <v>6</v>
      </c>
      <c r="C4" s="30" t="s">
        <v>38</v>
      </c>
      <c r="D4" s="30" t="s">
        <v>39</v>
      </c>
      <c r="E4" s="30" t="s">
        <v>38</v>
      </c>
      <c r="F4" s="30" t="s">
        <v>39</v>
      </c>
      <c r="G4" s="30" t="s">
        <v>38</v>
      </c>
      <c r="H4" s="30" t="s">
        <v>39</v>
      </c>
      <c r="I4"/>
      <c r="J4"/>
    </row>
    <row r="5" spans="2:10" ht="19.5" customHeight="1" x14ac:dyDescent="0.3">
      <c r="B5" s="49" t="s">
        <v>40</v>
      </c>
      <c r="C5" s="25" t="s">
        <v>1</v>
      </c>
      <c r="D5" s="25" t="s">
        <v>1</v>
      </c>
      <c r="E5" s="25">
        <v>1</v>
      </c>
      <c r="F5" s="25">
        <v>5780</v>
      </c>
      <c r="G5" s="25" t="s">
        <v>1</v>
      </c>
      <c r="H5" s="25" t="s">
        <v>1</v>
      </c>
      <c r="I5"/>
      <c r="J5"/>
    </row>
    <row r="6" spans="2:10" ht="19.5" customHeight="1" x14ac:dyDescent="0.3">
      <c r="B6" s="49" t="s">
        <v>41</v>
      </c>
      <c r="C6" s="25">
        <v>2</v>
      </c>
      <c r="D6" s="25">
        <v>6310.5</v>
      </c>
      <c r="E6" s="25">
        <v>1</v>
      </c>
      <c r="F6" s="25">
        <v>4650</v>
      </c>
      <c r="G6" s="25">
        <v>2</v>
      </c>
      <c r="H6" s="25">
        <v>3933</v>
      </c>
      <c r="I6"/>
      <c r="J6"/>
    </row>
    <row r="7" spans="2:10" ht="19.5" customHeight="1" x14ac:dyDescent="0.3">
      <c r="B7" s="49" t="s">
        <v>42</v>
      </c>
      <c r="C7" s="25" t="s">
        <v>1</v>
      </c>
      <c r="D7" s="25" t="s">
        <v>1</v>
      </c>
      <c r="E7" s="25">
        <v>1</v>
      </c>
      <c r="F7" s="25">
        <v>2890</v>
      </c>
      <c r="G7" s="25">
        <v>1</v>
      </c>
      <c r="H7" s="25">
        <v>4560</v>
      </c>
      <c r="I7"/>
      <c r="J7"/>
    </row>
    <row r="8" spans="2:10" ht="19.5" customHeight="1" x14ac:dyDescent="0.3">
      <c r="B8" s="49" t="s">
        <v>0</v>
      </c>
      <c r="C8" s="25">
        <v>2</v>
      </c>
      <c r="D8" s="25">
        <v>6310.5</v>
      </c>
      <c r="E8" s="25">
        <v>3</v>
      </c>
      <c r="F8" s="25">
        <v>4440</v>
      </c>
      <c r="G8" s="25">
        <v>3</v>
      </c>
      <c r="H8" s="25">
        <v>4142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제조사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2025-12-13T03:40:00Z</dcterms:modified>
</cp:coreProperties>
</file>